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<sst xmlns="http://schemas.openxmlformats.org/spreadsheetml/2006/main" count="102" uniqueCount="64">
  <si>
    <t>Furnizor</t>
  </si>
  <si>
    <t>Ian</t>
  </si>
  <si>
    <t>feb.</t>
  </si>
  <si>
    <t>Martie</t>
  </si>
  <si>
    <t>Aprilie</t>
  </si>
  <si>
    <t>Mai</t>
  </si>
  <si>
    <t>Iunie</t>
  </si>
  <si>
    <t>Iulie</t>
  </si>
  <si>
    <t>August</t>
  </si>
  <si>
    <t>Septembrie</t>
  </si>
  <si>
    <t>Octombrie</t>
  </si>
  <si>
    <t xml:space="preserve">Octombrie </t>
  </si>
  <si>
    <t>Noiembrie</t>
  </si>
  <si>
    <t>Decembrie</t>
  </si>
  <si>
    <t>Trim.I la zi</t>
  </si>
  <si>
    <t>Trim II</t>
  </si>
  <si>
    <t xml:space="preserve">Semestrul I </t>
  </si>
  <si>
    <t>Trim.IV</t>
  </si>
  <si>
    <t xml:space="preserve">Semestrul II </t>
  </si>
  <si>
    <t>ANUL 2018</t>
  </si>
  <si>
    <t>Raportare  19.02.2018</t>
  </si>
  <si>
    <t>Raportare Februarie- 16.03.2018</t>
  </si>
  <si>
    <t>Raportare  Martie  19.04.2018</t>
  </si>
  <si>
    <t>Raportare-30.05.2018</t>
  </si>
  <si>
    <t>Raportare Mai    19.06.2018</t>
  </si>
  <si>
    <t>Raportare 19.07.2018</t>
  </si>
  <si>
    <t>Raportare-  20.08.2018</t>
  </si>
  <si>
    <t>Raportare -19.09.2018</t>
  </si>
  <si>
    <t>Raportare</t>
  </si>
  <si>
    <t>INITIAL</t>
  </si>
  <si>
    <t>Incet. dr.Ilie</t>
  </si>
  <si>
    <t>Dif.grad prof.</t>
  </si>
  <si>
    <t>Ctr.ur modificari</t>
  </si>
  <si>
    <t>Supl.10% Euda</t>
  </si>
  <si>
    <t>Supl.10% dr.V</t>
  </si>
  <si>
    <t>Suplim.art.2(4)</t>
  </si>
  <si>
    <t>Ctr.final Octomb.</t>
  </si>
  <si>
    <t>Dim. solic.furniz</t>
  </si>
  <si>
    <t>Ctr.final oct.</t>
  </si>
  <si>
    <t>Dim.10%Euda  15.10.2018</t>
  </si>
  <si>
    <t>Dim.10% Dr. Vasilescu  18.10.2018</t>
  </si>
  <si>
    <t>Ctr.final dupa diminuare 10% Euda si SCM Dr.Vasilescu</t>
  </si>
  <si>
    <t>Dim.ctr.solic.furniz. Radiologie 24.10.2018</t>
  </si>
  <si>
    <t>Redistrib.sume disp.de furniz.radiologie 31.10.2018</t>
  </si>
  <si>
    <t>Ctr.dupa dimin.solicitare furniz.radiologie  24.10.2018</t>
  </si>
  <si>
    <t>Suplim.fila buget RV 7483/31.10.2018</t>
  </si>
  <si>
    <t>Ctr.dupa suplim.buget</t>
  </si>
  <si>
    <t>Ctr.dupa suplimentare buget</t>
  </si>
  <si>
    <t>LA ZI</t>
  </si>
  <si>
    <t>5ASP</t>
  </si>
  <si>
    <t>Promed System SRL Tgv</t>
  </si>
  <si>
    <t>11ASP</t>
  </si>
  <si>
    <t>36ASP</t>
  </si>
  <si>
    <t>Spitalul jud.de urgenta Tgv.</t>
  </si>
  <si>
    <t>Spitalul or.Gaesti</t>
  </si>
  <si>
    <t>Almina Trading SA Tgv</t>
  </si>
  <si>
    <t>25ASP</t>
  </si>
  <si>
    <t>Prolife SRL Tgv</t>
  </si>
  <si>
    <t>37ASP</t>
  </si>
  <si>
    <t>Spitalul mun.Moreni</t>
  </si>
  <si>
    <t>38ASP</t>
  </si>
  <si>
    <t>Spitalul or.Pucioasa</t>
  </si>
  <si>
    <t>39ASP</t>
  </si>
  <si>
    <t>TOTAL servicii radiologie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</si>
</sst>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 vertical="justify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4" fontId="1" fillId="0" borderId="3" xfId="0" applyNumberFormat="1" applyFont="1" applyFill="1" applyBorder="1" applyAlignment="1">
      <alignment horizontal="center" vertical="justify"/>
    </xf>
    <xf numFmtId="14" fontId="1" fillId="0" borderId="2" xfId="0" applyNumberFormat="1" applyFont="1" applyFill="1" applyBorder="1" applyAlignment="1">
      <alignment horizontal="center" vertical="justify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justify"/>
    </xf>
    <xf numFmtId="0" fontId="1" fillId="0" borderId="4" xfId="0" applyFont="1" applyBorder="1" applyAlignment="1">
      <alignment horizontal="center" vertical="center"/>
    </xf>
    <xf numFmtId="0" fontId="0" fillId="0" borderId="3" xfId="0" applyFont="1" applyBorder="1" applyAlignment="1">
      <alignment vertical="justify"/>
    </xf>
    <xf numFmtId="0" fontId="0" fillId="0" borderId="3" xfId="0" applyFont="1" applyFill="1" applyBorder="1" applyAlignment="1">
      <alignment horizontal="center" vertical="justify"/>
    </xf>
    <xf numFmtId="14" fontId="0" fillId="0" borderId="3" xfId="0" applyNumberFormat="1" applyFont="1" applyFill="1" applyBorder="1" applyAlignment="1">
      <alignment horizontal="center" vertical="justify"/>
    </xf>
    <xf numFmtId="4" fontId="0" fillId="0" borderId="3" xfId="0" applyNumberFormat="1" applyFont="1" applyBorder="1" applyAlignment="1">
      <alignment/>
    </xf>
    <xf numFmtId="4" fontId="0" fillId="0" borderId="3" xfId="0" applyNumberFormat="1" applyFont="1" applyBorder="1" applyAlignment="1">
      <alignment horizontal="center"/>
    </xf>
    <xf numFmtId="4" fontId="0" fillId="0" borderId="3" xfId="0" applyNumberFormat="1" applyBorder="1" applyAlignment="1">
      <alignment/>
    </xf>
    <xf numFmtId="0" fontId="0" fillId="0" borderId="3" xfId="0" applyFont="1" applyBorder="1" applyAlignment="1">
      <alignment/>
    </xf>
    <xf numFmtId="0" fontId="0" fillId="0" borderId="2" xfId="0" applyFont="1" applyBorder="1" applyAlignment="1">
      <alignment/>
    </xf>
    <xf numFmtId="4" fontId="0" fillId="0" borderId="3" xfId="0" applyNumberFormat="1" applyFont="1" applyBorder="1" applyAlignment="1">
      <alignment/>
    </xf>
    <xf numFmtId="0" fontId="0" fillId="0" borderId="3" xfId="0" applyFont="1" applyBorder="1" applyAlignment="1">
      <alignment/>
    </xf>
    <xf numFmtId="4" fontId="1" fillId="0" borderId="3" xfId="0" applyNumberFormat="1" applyFont="1" applyBorder="1" applyAlignment="1">
      <alignment/>
    </xf>
    <xf numFmtId="0" fontId="1" fillId="0" borderId="2" xfId="0" applyFont="1" applyBorder="1" applyAlignment="1">
      <alignment/>
    </xf>
    <xf numFmtId="4" fontId="1" fillId="0" borderId="3" xfId="0" applyNumberFormat="1" applyFont="1" applyBorder="1" applyAlignment="1">
      <alignment/>
    </xf>
    <xf numFmtId="0" fontId="1" fillId="0" borderId="3" xfId="0" applyFont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P10"/>
  <sheetViews>
    <sheetView tabSelected="1" workbookViewId="0" topLeftCell="Z1">
      <selection activeCell="AQ2" sqref="AQ2"/>
    </sheetView>
  </sheetViews>
  <sheetFormatPr defaultColWidth="9.140625" defaultRowHeight="12.75"/>
  <cols>
    <col min="1" max="1" width="7.421875" style="0" customWidth="1"/>
    <col min="2" max="2" width="24.57421875" style="0" customWidth="1"/>
    <col min="3" max="3" width="11.140625" style="0" customWidth="1"/>
    <col min="4" max="4" width="11.421875" style="0" customWidth="1"/>
    <col min="5" max="5" width="11.28125" style="0" customWidth="1"/>
    <col min="6" max="6" width="12.7109375" style="0" customWidth="1"/>
    <col min="7" max="7" width="10.8515625" style="0" customWidth="1"/>
    <col min="8" max="8" width="11.28125" style="0" customWidth="1"/>
    <col min="9" max="9" width="10.57421875" style="0" customWidth="1"/>
    <col min="10" max="10" width="11.421875" style="0" customWidth="1"/>
    <col min="11" max="11" width="12.57421875" style="0" customWidth="1"/>
    <col min="12" max="13" width="11.8515625" style="0" customWidth="1"/>
    <col min="14" max="14" width="11.28125" style="0" customWidth="1"/>
    <col min="15" max="15" width="13.00390625" style="0" customWidth="1"/>
    <col min="16" max="16" width="12.8515625" style="0" customWidth="1"/>
    <col min="17" max="17" width="11.57421875" style="0" customWidth="1"/>
    <col min="18" max="18" width="13.57421875" style="0" customWidth="1"/>
    <col min="19" max="19" width="11.7109375" style="0" customWidth="1"/>
    <col min="20" max="22" width="10.8515625" style="0" customWidth="1"/>
    <col min="23" max="23" width="11.28125" style="0" customWidth="1"/>
    <col min="24" max="24" width="10.7109375" style="0" customWidth="1"/>
    <col min="25" max="25" width="11.00390625" style="0" customWidth="1"/>
    <col min="26" max="26" width="11.28125" style="0" customWidth="1"/>
    <col min="27" max="27" width="10.8515625" style="0" customWidth="1"/>
    <col min="28" max="28" width="10.7109375" style="0" customWidth="1"/>
    <col min="29" max="29" width="10.140625" style="0" customWidth="1"/>
    <col min="30" max="30" width="11.00390625" style="0" customWidth="1"/>
    <col min="31" max="31" width="10.7109375" style="0" customWidth="1"/>
    <col min="32" max="32" width="10.28125" style="0" customWidth="1"/>
    <col min="33" max="33" width="10.421875" style="0" customWidth="1"/>
    <col min="34" max="34" width="11.140625" style="0" customWidth="1"/>
    <col min="35" max="35" width="10.421875" style="0" customWidth="1"/>
    <col min="36" max="36" width="12.57421875" style="0" customWidth="1"/>
    <col min="37" max="37" width="12.28125" style="0" customWidth="1"/>
    <col min="38" max="38" width="12.7109375" style="0" customWidth="1"/>
    <col min="39" max="39" width="12.421875" style="0" customWidth="1"/>
    <col min="40" max="40" width="11.421875" style="0" customWidth="1"/>
    <col min="41" max="41" width="15.00390625" style="0" customWidth="1"/>
    <col min="42" max="42" width="27.28125" style="0" customWidth="1"/>
  </cols>
  <sheetData>
    <row r="1" spans="1:42" ht="25.5">
      <c r="A1" s="1"/>
      <c r="B1" s="2" t="s">
        <v>0</v>
      </c>
      <c r="C1" s="3" t="s">
        <v>1</v>
      </c>
      <c r="D1" s="4" t="s">
        <v>2</v>
      </c>
      <c r="E1" s="5" t="s">
        <v>3</v>
      </c>
      <c r="F1" s="5" t="s">
        <v>4</v>
      </c>
      <c r="G1" s="5" t="s">
        <v>5</v>
      </c>
      <c r="H1" s="5" t="s">
        <v>6</v>
      </c>
      <c r="I1" s="5" t="s">
        <v>7</v>
      </c>
      <c r="J1" s="5" t="s">
        <v>8</v>
      </c>
      <c r="K1" s="5" t="s">
        <v>9</v>
      </c>
      <c r="L1" s="5" t="s">
        <v>10</v>
      </c>
      <c r="M1" s="6" t="s">
        <v>10</v>
      </c>
      <c r="N1" s="7" t="s">
        <v>10</v>
      </c>
      <c r="O1" s="7" t="s">
        <v>10</v>
      </c>
      <c r="P1" s="7" t="s">
        <v>10</v>
      </c>
      <c r="Q1" s="7" t="s">
        <v>10</v>
      </c>
      <c r="R1" s="7" t="s">
        <v>10</v>
      </c>
      <c r="S1" s="7" t="s">
        <v>11</v>
      </c>
      <c r="T1" s="7" t="s">
        <v>10</v>
      </c>
      <c r="U1" s="7" t="s">
        <v>10</v>
      </c>
      <c r="V1" s="5" t="s">
        <v>12</v>
      </c>
      <c r="W1" s="5" t="s">
        <v>12</v>
      </c>
      <c r="X1" s="5" t="s">
        <v>12</v>
      </c>
      <c r="Y1" s="5" t="s">
        <v>12</v>
      </c>
      <c r="Z1" s="5" t="s">
        <v>12</v>
      </c>
      <c r="AA1" s="5" t="s">
        <v>12</v>
      </c>
      <c r="AB1" s="5" t="s">
        <v>12</v>
      </c>
      <c r="AC1" s="5" t="s">
        <v>12</v>
      </c>
      <c r="AD1" s="5" t="s">
        <v>12</v>
      </c>
      <c r="AE1" s="5" t="s">
        <v>13</v>
      </c>
      <c r="AF1" s="5" t="s">
        <v>13</v>
      </c>
      <c r="AG1" s="5" t="s">
        <v>13</v>
      </c>
      <c r="AH1" s="5" t="s">
        <v>13</v>
      </c>
      <c r="AI1" s="5" t="s">
        <v>13</v>
      </c>
      <c r="AJ1" s="8" t="s">
        <v>14</v>
      </c>
      <c r="AK1" s="8" t="s">
        <v>15</v>
      </c>
      <c r="AL1" s="8" t="s">
        <v>16</v>
      </c>
      <c r="AM1" s="8" t="s">
        <v>17</v>
      </c>
      <c r="AN1" s="8" t="s">
        <v>18</v>
      </c>
      <c r="AO1" s="9" t="s">
        <v>19</v>
      </c>
      <c r="AP1" s="10" t="s">
        <v>0</v>
      </c>
    </row>
    <row r="2" spans="1:42" ht="102">
      <c r="A2" s="11"/>
      <c r="B2" s="12"/>
      <c r="C2" s="13" t="s">
        <v>20</v>
      </c>
      <c r="D2" s="14" t="s">
        <v>21</v>
      </c>
      <c r="E2" s="14" t="s">
        <v>22</v>
      </c>
      <c r="F2" s="15" t="s">
        <v>23</v>
      </c>
      <c r="G2" s="15" t="s">
        <v>24</v>
      </c>
      <c r="H2" s="15" t="s">
        <v>25</v>
      </c>
      <c r="I2" s="15" t="s">
        <v>26</v>
      </c>
      <c r="J2" s="15" t="s">
        <v>27</v>
      </c>
      <c r="K2" s="15" t="s">
        <v>28</v>
      </c>
      <c r="L2" s="15" t="s">
        <v>29</v>
      </c>
      <c r="M2" s="16" t="s">
        <v>30</v>
      </c>
      <c r="N2" s="16" t="s">
        <v>31</v>
      </c>
      <c r="O2" s="17" t="s">
        <v>32</v>
      </c>
      <c r="P2" s="17" t="s">
        <v>33</v>
      </c>
      <c r="Q2" s="17" t="s">
        <v>34</v>
      </c>
      <c r="R2" s="17" t="s">
        <v>35</v>
      </c>
      <c r="S2" s="17" t="s">
        <v>36</v>
      </c>
      <c r="T2" s="17" t="s">
        <v>37</v>
      </c>
      <c r="U2" s="17" t="s">
        <v>38</v>
      </c>
      <c r="V2" s="15" t="s">
        <v>29</v>
      </c>
      <c r="W2" s="15" t="s">
        <v>39</v>
      </c>
      <c r="X2" s="15" t="s">
        <v>40</v>
      </c>
      <c r="Y2" s="15" t="s">
        <v>41</v>
      </c>
      <c r="Z2" s="15" t="s">
        <v>42</v>
      </c>
      <c r="AA2" s="15" t="s">
        <v>43</v>
      </c>
      <c r="AB2" s="15" t="s">
        <v>44</v>
      </c>
      <c r="AC2" s="15" t="s">
        <v>45</v>
      </c>
      <c r="AD2" s="15" t="s">
        <v>46</v>
      </c>
      <c r="AE2" s="15" t="s">
        <v>29</v>
      </c>
      <c r="AF2" s="15" t="s">
        <v>42</v>
      </c>
      <c r="AG2" s="15" t="s">
        <v>44</v>
      </c>
      <c r="AH2" s="15" t="s">
        <v>45</v>
      </c>
      <c r="AI2" s="15" t="s">
        <v>47</v>
      </c>
      <c r="AJ2" s="18"/>
      <c r="AK2" s="17" t="s">
        <v>48</v>
      </c>
      <c r="AL2" s="17" t="s">
        <v>48</v>
      </c>
      <c r="AM2" s="17" t="s">
        <v>29</v>
      </c>
      <c r="AN2" s="17" t="s">
        <v>48</v>
      </c>
      <c r="AO2" s="17" t="s">
        <v>48</v>
      </c>
      <c r="AP2" s="10"/>
    </row>
    <row r="3" spans="1:42" ht="12.75">
      <c r="A3" s="19" t="s">
        <v>51</v>
      </c>
      <c r="B3" s="20" t="s">
        <v>55</v>
      </c>
      <c r="C3" s="21">
        <v>54997</v>
      </c>
      <c r="D3" s="18">
        <v>65227</v>
      </c>
      <c r="E3" s="21">
        <v>56318</v>
      </c>
      <c r="F3" s="16">
        <v>66060</v>
      </c>
      <c r="G3" s="16">
        <v>77222</v>
      </c>
      <c r="H3" s="16">
        <v>68762</v>
      </c>
      <c r="I3" s="16">
        <v>77112</v>
      </c>
      <c r="J3" s="16">
        <v>75000</v>
      </c>
      <c r="K3" s="16">
        <v>74992</v>
      </c>
      <c r="L3" s="16">
        <v>65000</v>
      </c>
      <c r="M3" s="16">
        <v>0</v>
      </c>
      <c r="N3" s="16">
        <v>0</v>
      </c>
      <c r="O3" s="16">
        <f>L3+M3+N3</f>
        <v>65000</v>
      </c>
      <c r="P3" s="16">
        <v>0</v>
      </c>
      <c r="Q3" s="16">
        <v>0</v>
      </c>
      <c r="R3" s="16">
        <v>23958</v>
      </c>
      <c r="S3" s="16">
        <f aca="true" t="shared" si="0" ref="S3:S10">O3+P3+Q3+R3</f>
        <v>88958</v>
      </c>
      <c r="T3" s="16">
        <v>0</v>
      </c>
      <c r="U3" s="16">
        <f aca="true" t="shared" si="1" ref="U3:U10">S3+T3</f>
        <v>88958</v>
      </c>
      <c r="V3" s="16">
        <v>30000</v>
      </c>
      <c r="W3" s="16">
        <v>0</v>
      </c>
      <c r="X3" s="16">
        <v>0</v>
      </c>
      <c r="Y3" s="16">
        <f aca="true" t="shared" si="2" ref="Y3:Y10">V3+W3+X3</f>
        <v>30000</v>
      </c>
      <c r="Z3" s="16">
        <v>0</v>
      </c>
      <c r="AA3" s="16">
        <v>12482.58</v>
      </c>
      <c r="AB3" s="16">
        <f aca="true" t="shared" si="3" ref="AB3:AB10">Y3+Z3+AA3</f>
        <v>42482.58</v>
      </c>
      <c r="AC3" s="16">
        <v>35517.42</v>
      </c>
      <c r="AD3" s="16">
        <f aca="true" t="shared" si="4" ref="AD3:AD10">AB3+AC3</f>
        <v>78000</v>
      </c>
      <c r="AE3" s="16">
        <v>26969.27</v>
      </c>
      <c r="AF3" s="16">
        <v>0</v>
      </c>
      <c r="AG3" s="16">
        <f aca="true" t="shared" si="5" ref="AG3:AG10">AE3+AF3</f>
        <v>26969.27</v>
      </c>
      <c r="AH3" s="16">
        <v>22594.85</v>
      </c>
      <c r="AI3" s="16">
        <f aca="true" t="shared" si="6" ref="AI3:AI10">AG3+AH3</f>
        <v>49564.119999999995</v>
      </c>
      <c r="AJ3" s="16">
        <f aca="true" t="shared" si="7" ref="AJ3:AJ10">C3+D3+E3</f>
        <v>176542</v>
      </c>
      <c r="AK3" s="16">
        <f aca="true" t="shared" si="8" ref="AK3:AK10">F3+G3+H3</f>
        <v>212044</v>
      </c>
      <c r="AL3" s="16">
        <f aca="true" t="shared" si="9" ref="AL3:AL10">AJ3+AK3</f>
        <v>388586</v>
      </c>
      <c r="AM3" s="16">
        <f>L3+V3+AE3</f>
        <v>121969.27</v>
      </c>
      <c r="AN3" s="16">
        <f>I3+J3+K3+U3+AD3+AI3</f>
        <v>443626.12</v>
      </c>
      <c r="AO3" s="16">
        <f aca="true" t="shared" si="10" ref="AO3:AO10">AL3+AN3</f>
        <v>832212.12</v>
      </c>
      <c r="AP3" s="22" t="s">
        <v>55</v>
      </c>
    </row>
    <row r="4" spans="1:42" ht="12.75">
      <c r="A4" s="19" t="s">
        <v>56</v>
      </c>
      <c r="B4" s="20" t="s">
        <v>57</v>
      </c>
      <c r="C4" s="21">
        <v>52905</v>
      </c>
      <c r="D4" s="18">
        <v>51960</v>
      </c>
      <c r="E4" s="21">
        <v>52955</v>
      </c>
      <c r="F4" s="16">
        <v>65375</v>
      </c>
      <c r="G4" s="16">
        <v>80190</v>
      </c>
      <c r="H4" s="16">
        <v>70490</v>
      </c>
      <c r="I4" s="16">
        <v>68000</v>
      </c>
      <c r="J4" s="16">
        <v>65970</v>
      </c>
      <c r="K4" s="16">
        <v>67865</v>
      </c>
      <c r="L4" s="16">
        <v>68000</v>
      </c>
      <c r="M4" s="16">
        <v>0</v>
      </c>
      <c r="N4" s="16">
        <v>0</v>
      </c>
      <c r="O4" s="16">
        <f>L4+M4+N4</f>
        <v>68000</v>
      </c>
      <c r="P4" s="16">
        <v>0</v>
      </c>
      <c r="Q4" s="16">
        <v>0</v>
      </c>
      <c r="R4" s="16">
        <v>22402</v>
      </c>
      <c r="S4" s="16">
        <f t="shared" si="0"/>
        <v>90402</v>
      </c>
      <c r="T4" s="16">
        <v>0</v>
      </c>
      <c r="U4" s="16">
        <f t="shared" si="1"/>
        <v>90402</v>
      </c>
      <c r="V4" s="16">
        <v>60207.48</v>
      </c>
      <c r="W4" s="16">
        <v>0</v>
      </c>
      <c r="X4" s="16">
        <v>0</v>
      </c>
      <c r="Y4" s="16">
        <f t="shared" si="2"/>
        <v>60207.48</v>
      </c>
      <c r="Z4" s="16">
        <v>0</v>
      </c>
      <c r="AA4" s="16">
        <v>12886.89</v>
      </c>
      <c r="AB4" s="16">
        <f t="shared" si="3"/>
        <v>73094.37</v>
      </c>
      <c r="AC4" s="16">
        <v>16905.63</v>
      </c>
      <c r="AD4" s="16">
        <f t="shared" si="4"/>
        <v>90000</v>
      </c>
      <c r="AE4" s="16">
        <v>30000</v>
      </c>
      <c r="AF4" s="16">
        <v>0</v>
      </c>
      <c r="AG4" s="16">
        <f t="shared" si="5"/>
        <v>30000</v>
      </c>
      <c r="AH4" s="16">
        <v>43088.79</v>
      </c>
      <c r="AI4" s="16">
        <f t="shared" si="6"/>
        <v>73088.79000000001</v>
      </c>
      <c r="AJ4" s="16">
        <f t="shared" si="7"/>
        <v>157820</v>
      </c>
      <c r="AK4" s="16">
        <f t="shared" si="8"/>
        <v>216055</v>
      </c>
      <c r="AL4" s="16">
        <f t="shared" si="9"/>
        <v>373875</v>
      </c>
      <c r="AM4" s="16">
        <f>L4+V4+AE4</f>
        <v>158207.48</v>
      </c>
      <c r="AN4" s="16">
        <f>I4+J4+K4+U4+AD4+AI4</f>
        <v>455325.79000000004</v>
      </c>
      <c r="AO4" s="16">
        <f t="shared" si="10"/>
        <v>829200.79</v>
      </c>
      <c r="AP4" s="22" t="s">
        <v>57</v>
      </c>
    </row>
    <row r="5" spans="1:42" ht="12.75">
      <c r="A5" s="19" t="s">
        <v>49</v>
      </c>
      <c r="B5" s="20" t="s">
        <v>50</v>
      </c>
      <c r="C5" s="21">
        <v>69950</v>
      </c>
      <c r="D5" s="18">
        <v>79520</v>
      </c>
      <c r="E5" s="21">
        <v>66500</v>
      </c>
      <c r="F5" s="16">
        <v>80425</v>
      </c>
      <c r="G5" s="16">
        <v>100230</v>
      </c>
      <c r="H5" s="16">
        <v>83905</v>
      </c>
      <c r="I5" s="16">
        <v>85565</v>
      </c>
      <c r="J5" s="16">
        <v>82975</v>
      </c>
      <c r="K5" s="16">
        <v>83000</v>
      </c>
      <c r="L5" s="16">
        <v>83000</v>
      </c>
      <c r="M5" s="16">
        <v>0</v>
      </c>
      <c r="N5" s="16">
        <v>0</v>
      </c>
      <c r="O5" s="16">
        <f>L5+M5+N5</f>
        <v>83000</v>
      </c>
      <c r="P5" s="16">
        <v>0</v>
      </c>
      <c r="Q5" s="16">
        <v>0</v>
      </c>
      <c r="R5" s="16">
        <v>28487.1</v>
      </c>
      <c r="S5" s="16">
        <f t="shared" si="0"/>
        <v>111487.1</v>
      </c>
      <c r="T5" s="16">
        <v>0</v>
      </c>
      <c r="U5" s="16">
        <f t="shared" si="1"/>
        <v>111487.1</v>
      </c>
      <c r="V5" s="16">
        <v>70000</v>
      </c>
      <c r="W5" s="16">
        <v>0</v>
      </c>
      <c r="X5" s="16">
        <v>0</v>
      </c>
      <c r="Y5" s="16">
        <f t="shared" si="2"/>
        <v>70000</v>
      </c>
      <c r="Z5" s="16">
        <v>0</v>
      </c>
      <c r="AA5" s="16">
        <v>15747.38</v>
      </c>
      <c r="AB5" s="16">
        <f t="shared" si="3"/>
        <v>85747.38</v>
      </c>
      <c r="AC5" s="16">
        <v>14252.62</v>
      </c>
      <c r="AD5" s="16">
        <f t="shared" si="4"/>
        <v>100000</v>
      </c>
      <c r="AE5" s="16">
        <v>35718.54</v>
      </c>
      <c r="AF5" s="16">
        <v>0</v>
      </c>
      <c r="AG5" s="16">
        <f t="shared" si="5"/>
        <v>35718.54</v>
      </c>
      <c r="AH5" s="16">
        <v>59058.72</v>
      </c>
      <c r="AI5" s="16">
        <f t="shared" si="6"/>
        <v>94777.26000000001</v>
      </c>
      <c r="AJ5" s="16">
        <f t="shared" si="7"/>
        <v>215970</v>
      </c>
      <c r="AK5" s="16">
        <f t="shared" si="8"/>
        <v>264560</v>
      </c>
      <c r="AL5" s="16">
        <f t="shared" si="9"/>
        <v>480530</v>
      </c>
      <c r="AM5" s="16">
        <f>L5+V5+AE5</f>
        <v>188718.54</v>
      </c>
      <c r="AN5" s="16">
        <f>I5+J5+K5+U5+AD5+AI5</f>
        <v>557804.36</v>
      </c>
      <c r="AO5" s="16">
        <f t="shared" si="10"/>
        <v>1038334.36</v>
      </c>
      <c r="AP5" s="22" t="s">
        <v>50</v>
      </c>
    </row>
    <row r="6" spans="1:42" ht="12.75">
      <c r="A6" s="19" t="s">
        <v>52</v>
      </c>
      <c r="B6" s="20" t="s">
        <v>53</v>
      </c>
      <c r="C6" s="21">
        <v>129765</v>
      </c>
      <c r="D6" s="18">
        <v>129763</v>
      </c>
      <c r="E6" s="21">
        <v>129816</v>
      </c>
      <c r="F6" s="16">
        <v>161165</v>
      </c>
      <c r="G6" s="16">
        <v>158944</v>
      </c>
      <c r="H6" s="16">
        <v>191378</v>
      </c>
      <c r="I6" s="16">
        <v>154811</v>
      </c>
      <c r="J6" s="16">
        <v>149793</v>
      </c>
      <c r="K6" s="16">
        <v>131997</v>
      </c>
      <c r="L6" s="16">
        <v>170000</v>
      </c>
      <c r="M6" s="16">
        <v>0</v>
      </c>
      <c r="N6" s="16">
        <v>0</v>
      </c>
      <c r="O6" s="16">
        <f>L6+M6+N6</f>
        <v>170000</v>
      </c>
      <c r="P6" s="16">
        <v>0</v>
      </c>
      <c r="Q6" s="16">
        <v>0</v>
      </c>
      <c r="R6" s="16">
        <v>0</v>
      </c>
      <c r="S6" s="16">
        <f t="shared" si="0"/>
        <v>170000</v>
      </c>
      <c r="T6" s="16">
        <v>0</v>
      </c>
      <c r="U6" s="16">
        <f t="shared" si="1"/>
        <v>170000</v>
      </c>
      <c r="V6" s="16">
        <v>123000</v>
      </c>
      <c r="W6" s="16">
        <v>0</v>
      </c>
      <c r="X6" s="16">
        <v>0</v>
      </c>
      <c r="Y6" s="16">
        <f t="shared" si="2"/>
        <v>123000</v>
      </c>
      <c r="Z6" s="16">
        <v>0</v>
      </c>
      <c r="AA6" s="16">
        <v>29982.44</v>
      </c>
      <c r="AB6" s="16">
        <f t="shared" si="3"/>
        <v>152982.44</v>
      </c>
      <c r="AC6" s="16">
        <v>32017.56</v>
      </c>
      <c r="AD6" s="16">
        <f t="shared" si="4"/>
        <v>185000</v>
      </c>
      <c r="AE6" s="16">
        <v>70399.23</v>
      </c>
      <c r="AF6" s="16">
        <v>0</v>
      </c>
      <c r="AG6" s="16">
        <f t="shared" si="5"/>
        <v>70399.23</v>
      </c>
      <c r="AH6" s="16">
        <v>107564.41</v>
      </c>
      <c r="AI6" s="16">
        <f t="shared" si="6"/>
        <v>177963.64</v>
      </c>
      <c r="AJ6" s="16">
        <f t="shared" si="7"/>
        <v>389344</v>
      </c>
      <c r="AK6" s="16">
        <f t="shared" si="8"/>
        <v>511487</v>
      </c>
      <c r="AL6" s="16">
        <f t="shared" si="9"/>
        <v>900831</v>
      </c>
      <c r="AM6" s="16">
        <f>L6+V6+AE6</f>
        <v>363399.23</v>
      </c>
      <c r="AN6" s="16">
        <f>I6+J6+K6+U6+AD6+AI6</f>
        <v>969564.64</v>
      </c>
      <c r="AO6" s="16">
        <f t="shared" si="10"/>
        <v>1870395.6400000001</v>
      </c>
      <c r="AP6" s="22" t="s">
        <v>53</v>
      </c>
    </row>
    <row r="7" spans="1:42" ht="12.75">
      <c r="A7" s="19" t="s">
        <v>58</v>
      </c>
      <c r="B7" s="27" t="s">
        <v>59</v>
      </c>
      <c r="C7" s="21">
        <v>5903</v>
      </c>
      <c r="D7" s="18">
        <v>6965</v>
      </c>
      <c r="E7" s="21">
        <v>8037</v>
      </c>
      <c r="F7" s="16">
        <v>7313</v>
      </c>
      <c r="G7" s="16">
        <v>4962</v>
      </c>
      <c r="H7" s="16">
        <v>4711</v>
      </c>
      <c r="I7" s="16">
        <v>8010</v>
      </c>
      <c r="J7" s="16">
        <v>7676</v>
      </c>
      <c r="K7" s="16">
        <v>7735</v>
      </c>
      <c r="L7" s="16">
        <v>30000</v>
      </c>
      <c r="M7" s="16">
        <v>0</v>
      </c>
      <c r="N7" s="16">
        <v>0</v>
      </c>
      <c r="O7" s="16">
        <f>L7+M7+N7</f>
        <v>30000</v>
      </c>
      <c r="P7" s="16">
        <v>0</v>
      </c>
      <c r="Q7" s="16">
        <v>0</v>
      </c>
      <c r="R7" s="16">
        <v>0</v>
      </c>
      <c r="S7" s="16">
        <f t="shared" si="0"/>
        <v>30000</v>
      </c>
      <c r="T7" s="16">
        <v>-20000</v>
      </c>
      <c r="U7" s="16">
        <f t="shared" si="1"/>
        <v>10000</v>
      </c>
      <c r="V7" s="16">
        <v>30000</v>
      </c>
      <c r="W7" s="16">
        <v>0</v>
      </c>
      <c r="X7" s="16">
        <v>0</v>
      </c>
      <c r="Y7" s="16">
        <f t="shared" si="2"/>
        <v>30000</v>
      </c>
      <c r="Z7" s="16">
        <v>-20000</v>
      </c>
      <c r="AA7" s="16">
        <v>0</v>
      </c>
      <c r="AB7" s="16">
        <f t="shared" si="3"/>
        <v>10000</v>
      </c>
      <c r="AC7" s="16">
        <v>0</v>
      </c>
      <c r="AD7" s="16">
        <f t="shared" si="4"/>
        <v>10000</v>
      </c>
      <c r="AE7" s="16">
        <v>7000</v>
      </c>
      <c r="AF7" s="16">
        <v>0</v>
      </c>
      <c r="AG7" s="16">
        <f t="shared" si="5"/>
        <v>7000</v>
      </c>
      <c r="AH7" s="16">
        <v>0</v>
      </c>
      <c r="AI7" s="16">
        <f t="shared" si="6"/>
        <v>7000</v>
      </c>
      <c r="AJ7" s="16">
        <f t="shared" si="7"/>
        <v>20905</v>
      </c>
      <c r="AK7" s="16">
        <f t="shared" si="8"/>
        <v>16986</v>
      </c>
      <c r="AL7" s="16">
        <f t="shared" si="9"/>
        <v>37891</v>
      </c>
      <c r="AM7" s="16">
        <f>L7+V7+AE7</f>
        <v>67000</v>
      </c>
      <c r="AN7" s="16">
        <f>I7+J7+K7+U7+AD7+AI7</f>
        <v>50421</v>
      </c>
      <c r="AO7" s="16">
        <f t="shared" si="10"/>
        <v>88312</v>
      </c>
      <c r="AP7" s="28" t="s">
        <v>59</v>
      </c>
    </row>
    <row r="8" spans="1:42" ht="12.75">
      <c r="A8" s="19" t="s">
        <v>60</v>
      </c>
      <c r="B8" s="20" t="s">
        <v>61</v>
      </c>
      <c r="C8" s="21">
        <v>5866</v>
      </c>
      <c r="D8" s="18">
        <v>7092</v>
      </c>
      <c r="E8" s="21">
        <v>6089</v>
      </c>
      <c r="F8" s="16">
        <v>5026</v>
      </c>
      <c r="G8" s="16">
        <v>5200</v>
      </c>
      <c r="H8" s="16">
        <v>6595</v>
      </c>
      <c r="I8" s="16">
        <v>5915</v>
      </c>
      <c r="J8" s="16">
        <v>4984</v>
      </c>
      <c r="K8" s="16">
        <v>3712</v>
      </c>
      <c r="L8" s="16">
        <v>20000</v>
      </c>
      <c r="M8" s="16">
        <v>0</v>
      </c>
      <c r="N8" s="16">
        <v>0</v>
      </c>
      <c r="O8" s="16">
        <f>L8+M8+N8</f>
        <v>20000</v>
      </c>
      <c r="P8" s="16">
        <v>0</v>
      </c>
      <c r="Q8" s="16">
        <v>0</v>
      </c>
      <c r="R8" s="16">
        <v>0</v>
      </c>
      <c r="S8" s="16">
        <f t="shared" si="0"/>
        <v>20000</v>
      </c>
      <c r="T8" s="16">
        <v>-11000</v>
      </c>
      <c r="U8" s="16">
        <f t="shared" si="1"/>
        <v>9000</v>
      </c>
      <c r="V8" s="16">
        <v>20000</v>
      </c>
      <c r="W8" s="16">
        <v>0</v>
      </c>
      <c r="X8" s="16">
        <v>0</v>
      </c>
      <c r="Y8" s="16">
        <f t="shared" si="2"/>
        <v>20000</v>
      </c>
      <c r="Z8" s="16">
        <v>-11000</v>
      </c>
      <c r="AA8" s="16">
        <v>0</v>
      </c>
      <c r="AB8" s="16">
        <f t="shared" si="3"/>
        <v>9000</v>
      </c>
      <c r="AC8" s="16">
        <v>0</v>
      </c>
      <c r="AD8" s="16">
        <f t="shared" si="4"/>
        <v>9000</v>
      </c>
      <c r="AE8" s="16">
        <v>11099.29</v>
      </c>
      <c r="AF8" s="16">
        <v>-2099.29</v>
      </c>
      <c r="AG8" s="16">
        <f t="shared" si="5"/>
        <v>9000</v>
      </c>
      <c r="AH8" s="16">
        <v>0</v>
      </c>
      <c r="AI8" s="16">
        <f t="shared" si="6"/>
        <v>9000</v>
      </c>
      <c r="AJ8" s="16">
        <f t="shared" si="7"/>
        <v>19047</v>
      </c>
      <c r="AK8" s="16">
        <f t="shared" si="8"/>
        <v>16821</v>
      </c>
      <c r="AL8" s="16">
        <f t="shared" si="9"/>
        <v>35868</v>
      </c>
      <c r="AM8" s="16">
        <f>L8+V8+AE8</f>
        <v>51099.29</v>
      </c>
      <c r="AN8" s="16">
        <f>I8+J8+K8+U8+AD8+AI8</f>
        <v>41611</v>
      </c>
      <c r="AO8" s="16">
        <f t="shared" si="10"/>
        <v>77479</v>
      </c>
      <c r="AP8" s="19" t="s">
        <v>61</v>
      </c>
    </row>
    <row r="9" spans="1:42" ht="12.75">
      <c r="A9" s="19" t="s">
        <v>62</v>
      </c>
      <c r="B9" s="20" t="s">
        <v>54</v>
      </c>
      <c r="C9" s="21">
        <v>9958</v>
      </c>
      <c r="D9" s="18">
        <v>10015</v>
      </c>
      <c r="E9" s="21">
        <v>12786</v>
      </c>
      <c r="F9" s="16">
        <v>13058</v>
      </c>
      <c r="G9" s="16">
        <v>12572</v>
      </c>
      <c r="H9" s="16">
        <v>11223</v>
      </c>
      <c r="I9" s="16">
        <v>11417</v>
      </c>
      <c r="J9" s="16">
        <v>9237</v>
      </c>
      <c r="K9" s="16">
        <v>7902</v>
      </c>
      <c r="L9" s="23">
        <v>16000</v>
      </c>
      <c r="M9" s="23">
        <v>0</v>
      </c>
      <c r="N9" s="23">
        <v>0</v>
      </c>
      <c r="O9" s="16">
        <f>L9+M9+N9</f>
        <v>16000</v>
      </c>
      <c r="P9" s="16">
        <v>0</v>
      </c>
      <c r="Q9" s="16">
        <v>0</v>
      </c>
      <c r="R9" s="16">
        <v>0</v>
      </c>
      <c r="S9" s="16">
        <f t="shared" si="0"/>
        <v>16000</v>
      </c>
      <c r="T9" s="16">
        <v>-6000</v>
      </c>
      <c r="U9" s="16">
        <f t="shared" si="1"/>
        <v>10000</v>
      </c>
      <c r="V9" s="16">
        <v>16000</v>
      </c>
      <c r="W9" s="16">
        <v>0</v>
      </c>
      <c r="X9" s="16">
        <v>0</v>
      </c>
      <c r="Y9" s="16">
        <f t="shared" si="2"/>
        <v>16000</v>
      </c>
      <c r="Z9" s="16">
        <v>-1000</v>
      </c>
      <c r="AA9" s="16">
        <v>0</v>
      </c>
      <c r="AB9" s="16">
        <f t="shared" si="3"/>
        <v>15000</v>
      </c>
      <c r="AC9" s="16">
        <v>0</v>
      </c>
      <c r="AD9" s="16">
        <f t="shared" si="4"/>
        <v>15000</v>
      </c>
      <c r="AE9" s="16">
        <v>5545.09</v>
      </c>
      <c r="AF9" s="16">
        <v>0</v>
      </c>
      <c r="AG9" s="16">
        <f t="shared" si="5"/>
        <v>5545.09</v>
      </c>
      <c r="AH9" s="16">
        <v>0</v>
      </c>
      <c r="AI9" s="16">
        <f t="shared" si="6"/>
        <v>5545.09</v>
      </c>
      <c r="AJ9" s="16">
        <f t="shared" si="7"/>
        <v>32759</v>
      </c>
      <c r="AK9" s="16">
        <f t="shared" si="8"/>
        <v>36853</v>
      </c>
      <c r="AL9" s="16">
        <f t="shared" si="9"/>
        <v>69612</v>
      </c>
      <c r="AM9" s="16">
        <f>L9+V9+AE9</f>
        <v>37545.09</v>
      </c>
      <c r="AN9" s="16">
        <f>I9+J9+K9+U9+AD9+AI9</f>
        <v>59101.09</v>
      </c>
      <c r="AO9" s="16">
        <f t="shared" si="10"/>
        <v>128713.09</v>
      </c>
      <c r="AP9" s="19" t="s">
        <v>54</v>
      </c>
    </row>
    <row r="10" spans="1:42" ht="12.75">
      <c r="A10" s="19"/>
      <c r="B10" s="24" t="s">
        <v>63</v>
      </c>
      <c r="C10" s="25">
        <f aca="true" t="shared" si="11" ref="C10:L10">SUM(C3:C9)</f>
        <v>329344</v>
      </c>
      <c r="D10" s="23">
        <f t="shared" si="11"/>
        <v>350542</v>
      </c>
      <c r="E10" s="23">
        <f t="shared" si="11"/>
        <v>332501</v>
      </c>
      <c r="F10" s="23">
        <f t="shared" si="11"/>
        <v>398422</v>
      </c>
      <c r="G10" s="23">
        <f t="shared" si="11"/>
        <v>439320</v>
      </c>
      <c r="H10" s="23">
        <f t="shared" si="11"/>
        <v>437064</v>
      </c>
      <c r="I10" s="23">
        <f t="shared" si="11"/>
        <v>410830</v>
      </c>
      <c r="J10" s="23">
        <f t="shared" si="11"/>
        <v>395635</v>
      </c>
      <c r="K10" s="23">
        <f t="shared" si="11"/>
        <v>377203</v>
      </c>
      <c r="L10" s="23">
        <f t="shared" si="11"/>
        <v>452000</v>
      </c>
      <c r="M10" s="16">
        <v>0</v>
      </c>
      <c r="N10" s="16">
        <v>0</v>
      </c>
      <c r="O10" s="23">
        <f>L10+M10+N10</f>
        <v>452000</v>
      </c>
      <c r="P10" s="23">
        <v>0</v>
      </c>
      <c r="Q10" s="23">
        <v>0</v>
      </c>
      <c r="R10" s="23">
        <f>SUM(R3:R9)</f>
        <v>74847.1</v>
      </c>
      <c r="S10" s="23">
        <f t="shared" si="0"/>
        <v>526847.1</v>
      </c>
      <c r="T10" s="23">
        <f>SUM(T3:T9)</f>
        <v>-37000</v>
      </c>
      <c r="U10" s="23">
        <f t="shared" si="1"/>
        <v>489847.1</v>
      </c>
      <c r="V10" s="23">
        <f>SUM(V3:V9)</f>
        <v>349207.48</v>
      </c>
      <c r="W10" s="23">
        <v>0</v>
      </c>
      <c r="X10" s="23">
        <v>0</v>
      </c>
      <c r="Y10" s="23">
        <f t="shared" si="2"/>
        <v>349207.48</v>
      </c>
      <c r="Z10" s="23">
        <f>SUM(Z3:Z9)</f>
        <v>-32000</v>
      </c>
      <c r="AA10" s="23">
        <f>SUM(AA3:AA9)</f>
        <v>71099.29</v>
      </c>
      <c r="AB10" s="23">
        <f t="shared" si="3"/>
        <v>388306.76999999996</v>
      </c>
      <c r="AC10" s="23">
        <f>SUM(AC3:AC9)</f>
        <v>98693.23</v>
      </c>
      <c r="AD10" s="16">
        <f t="shared" si="4"/>
        <v>486999.99999999994</v>
      </c>
      <c r="AE10" s="23">
        <f>SUM(AE3:AE9)</f>
        <v>186731.41999999998</v>
      </c>
      <c r="AF10" s="23">
        <f>SUM(AF3:AF9)</f>
        <v>-2099.29</v>
      </c>
      <c r="AG10" s="23">
        <f t="shared" si="5"/>
        <v>184632.12999999998</v>
      </c>
      <c r="AH10" s="23">
        <f>SUM(AH3:AH9)</f>
        <v>232306.77000000002</v>
      </c>
      <c r="AI10" s="23">
        <f t="shared" si="6"/>
        <v>416938.9</v>
      </c>
      <c r="AJ10" s="23">
        <f t="shared" si="7"/>
        <v>1012387</v>
      </c>
      <c r="AK10" s="23">
        <f t="shared" si="8"/>
        <v>1274806</v>
      </c>
      <c r="AL10" s="23">
        <f t="shared" si="9"/>
        <v>2287193</v>
      </c>
      <c r="AM10" s="23">
        <f>L10+V10+AE10</f>
        <v>987938.8999999999</v>
      </c>
      <c r="AN10" s="23">
        <f>I10+J10+K10+U10+AD10+AI10</f>
        <v>2577454</v>
      </c>
      <c r="AO10" s="23">
        <f t="shared" si="10"/>
        <v>4864647</v>
      </c>
      <c r="AP10" s="26" t="s">
        <v>63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1996-10-14T23:33:28Z</dcterms:created>
  <dcterms:modified xsi:type="dcterms:W3CDTF">2018-11-09T10:03:20Z</dcterms:modified>
  <cp:category/>
  <cp:version/>
  <cp:contentType/>
  <cp:contentStatus/>
</cp:coreProperties>
</file>